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Projects\TFEIP\2023\GB update\3D\Crop residues\Webinar\"/>
    </mc:Choice>
  </mc:AlternateContent>
  <xr:revisionPtr revIDLastSave="0" documentId="13_ncr:1_{AD48822A-951D-4F9F-9C1C-5417FBF5D099}" xr6:coauthVersionLast="47" xr6:coauthVersionMax="47" xr10:uidLastSave="{00000000-0000-0000-0000-000000000000}"/>
  <bookViews>
    <workbookView xWindow="-108" yWindow="-108" windowWidth="23256" windowHeight="12576" xr2:uid="{E450F967-D649-4BFA-B38A-2513097BC9B4}"/>
  </bookViews>
  <sheets>
    <sheet name="ReadMe" sheetId="2" r:id="rId1"/>
    <sheet name="Calculation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8" i="1"/>
  <c r="J7" i="1"/>
  <c r="J6" i="1"/>
  <c r="K6" i="1" s="1"/>
  <c r="J5" i="1"/>
  <c r="J4" i="1"/>
  <c r="K4" i="1" s="1"/>
  <c r="J3" i="1"/>
  <c r="F8" i="1"/>
  <c r="D8" i="1"/>
  <c r="F7" i="1"/>
  <c r="D7" i="1"/>
  <c r="F6" i="1"/>
  <c r="D6" i="1"/>
  <c r="F5" i="1"/>
  <c r="D5" i="1"/>
  <c r="D3" i="1"/>
  <c r="K3" i="1" s="1"/>
  <c r="D4" i="1"/>
  <c r="F3" i="1"/>
  <c r="F4" i="1"/>
  <c r="K5" i="1" l="1"/>
  <c r="K7" i="1"/>
  <c r="L7" i="1" s="1"/>
  <c r="K8" i="1"/>
  <c r="L4" i="1"/>
  <c r="L3" i="1"/>
  <c r="L8" i="1"/>
  <c r="L6" i="1"/>
  <c r="L5" i="1"/>
</calcChain>
</file>

<file path=xl/sharedStrings.xml><?xml version="1.0" encoding="utf-8"?>
<sst xmlns="http://schemas.openxmlformats.org/spreadsheetml/2006/main" count="34" uniqueCount="29">
  <si>
    <t>Crop name</t>
  </si>
  <si>
    <t>Wheat</t>
  </si>
  <si>
    <t>ha</t>
  </si>
  <si>
    <t>kg N/kg DM</t>
  </si>
  <si>
    <t>kg NH3-N/kg N</t>
  </si>
  <si>
    <r>
      <t>Area of crop (A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</si>
  <si>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N content of crop N</t>
    </r>
    <r>
      <rPr>
        <vertAlign val="subscript"/>
        <sz val="11"/>
        <color theme="1"/>
        <rFont val="Calibri"/>
        <family val="2"/>
        <scheme val="minor"/>
      </rPr>
      <t>AG(T)</t>
    </r>
  </si>
  <si>
    <r>
      <t>EF</t>
    </r>
    <r>
      <rPr>
        <vertAlign val="subscript"/>
        <sz val="11"/>
        <color theme="1"/>
        <rFont val="Calibri"/>
        <family val="2"/>
        <scheme val="minor"/>
      </rPr>
      <t>cropresidue</t>
    </r>
  </si>
  <si>
    <r>
      <t>AG</t>
    </r>
    <r>
      <rPr>
        <vertAlign val="subscript"/>
        <sz val="11"/>
        <color theme="1"/>
        <rFont val="Calibri"/>
        <family val="2"/>
        <scheme val="minor"/>
      </rPr>
      <t>DM(T)</t>
    </r>
  </si>
  <si>
    <t>kg DM/ha</t>
  </si>
  <si>
    <r>
      <t>N_Load</t>
    </r>
    <r>
      <rPr>
        <vertAlign val="subscript"/>
        <sz val="11"/>
        <color theme="1"/>
        <rFont val="Calibri"/>
        <family val="2"/>
        <scheme val="minor"/>
      </rPr>
      <t>T</t>
    </r>
  </si>
  <si>
    <t>kg N</t>
  </si>
  <si>
    <r>
      <t>Frac</t>
    </r>
    <r>
      <rPr>
        <vertAlign val="subscript"/>
        <sz val="11"/>
        <color theme="1"/>
        <rFont val="Calibri"/>
        <family val="2"/>
        <scheme val="minor"/>
      </rPr>
      <t>Remove(T)</t>
    </r>
  </si>
  <si>
    <r>
      <t>Frac</t>
    </r>
    <r>
      <rPr>
        <vertAlign val="subscript"/>
        <sz val="11"/>
        <color theme="1"/>
        <rFont val="Calibri"/>
        <family val="2"/>
        <scheme val="minor"/>
      </rPr>
      <t>Burn(T)</t>
    </r>
  </si>
  <si>
    <r>
      <t>Frac</t>
    </r>
    <r>
      <rPr>
        <vertAlign val="subscript"/>
        <sz val="11"/>
        <color theme="1"/>
        <rFont val="Calibri"/>
        <family val="2"/>
        <scheme val="minor"/>
      </rPr>
      <t>Incorp(T)</t>
    </r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</si>
  <si>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 emission</t>
    </r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</si>
  <si>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emission</t>
    </r>
  </si>
  <si>
    <t>Clover</t>
  </si>
  <si>
    <t>kg</t>
  </si>
  <si>
    <r>
      <t>F</t>
    </r>
    <r>
      <rPr>
        <vertAlign val="subscript"/>
        <sz val="11"/>
        <color theme="1"/>
        <rFont val="Calibri"/>
        <family val="2"/>
        <scheme val="minor"/>
      </rPr>
      <t>T</t>
    </r>
  </si>
  <si>
    <t>Total</t>
  </si>
  <si>
    <t>Calculation of ammonia emission from crop residues</t>
  </si>
  <si>
    <t>EMEP/EEA Emission Inventory Guidebook 2023</t>
  </si>
  <si>
    <t>Nick Hutchings</t>
  </si>
  <si>
    <t>Columns B to H contain values that can be obtained using the IPCC Guidelines methodology (2019 Refinement)</t>
  </si>
  <si>
    <t>Equation 11.6 N FROM CROP RESIDUES AND FORAGE/PASTURE RENEWAL (TIER 1)</t>
  </si>
  <si>
    <t>The values for the Frac coefficients assume independent implementation i.e. removing or burning or incorporation</t>
  </si>
  <si>
    <t>If two activities are used in series (e.g. removing then incorporation), it is necessary to calculate the combined effect</t>
  </si>
  <si>
    <r>
      <t>For example, if half the residue mass is removed and then half of the remaining residues incoporated, Frac</t>
    </r>
    <r>
      <rPr>
        <vertAlign val="subscript"/>
        <sz val="11"/>
        <color theme="1"/>
        <rFont val="Calibri"/>
        <family val="2"/>
        <scheme val="minor"/>
      </rPr>
      <t>Remove</t>
    </r>
    <r>
      <rPr>
        <sz val="11"/>
        <color theme="1"/>
        <rFont val="Calibri"/>
        <family val="2"/>
        <scheme val="minor"/>
      </rPr>
      <t xml:space="preserve"> = 0.5 and Frac</t>
    </r>
    <r>
      <rPr>
        <vertAlign val="subscript"/>
        <sz val="11"/>
        <color theme="1"/>
        <rFont val="Calibri"/>
        <family val="2"/>
        <scheme val="minor"/>
      </rPr>
      <t>Incorp</t>
    </r>
    <r>
      <rPr>
        <sz val="11"/>
        <color theme="1"/>
        <rFont val="Calibri"/>
        <family val="2"/>
        <scheme val="minor"/>
      </rPr>
      <t xml:space="preserve"> = 0.5 * 0.5 = 0.25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</si>
</sst>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11F3-8D60-43E1-B6C1-006A38EB1174}">
  <dimension ref="A1:C12"/>
  <sheetViews>
    <sheetView tabSelected="1" workbookViewId="0">
      <selection activeCell="A10" sqref="A10"/>
    </sheetView>
  </sheetViews>
  <sheetFormatPr defaultRowHeight="14.4" x14ac:dyDescent="0.3"/>
  <sheetData>
    <row r="1" spans="1:3" x14ac:dyDescent="0.3">
      <c r="A1" t="s">
        <v>21</v>
      </c>
    </row>
    <row r="2" spans="1:3" x14ac:dyDescent="0.3">
      <c r="A2" t="s">
        <v>22</v>
      </c>
    </row>
    <row r="4" spans="1:3" x14ac:dyDescent="0.3">
      <c r="A4" t="s">
        <v>24</v>
      </c>
    </row>
    <row r="5" spans="1:3" x14ac:dyDescent="0.3">
      <c r="A5" t="s">
        <v>25</v>
      </c>
    </row>
    <row r="7" spans="1:3" x14ac:dyDescent="0.3">
      <c r="A7" t="s">
        <v>26</v>
      </c>
    </row>
    <row r="8" spans="1:3" x14ac:dyDescent="0.3">
      <c r="A8" t="s">
        <v>27</v>
      </c>
    </row>
    <row r="9" spans="1:3" ht="15.6" x14ac:dyDescent="0.35">
      <c r="A9" t="s">
        <v>28</v>
      </c>
    </row>
    <row r="12" spans="1:3" x14ac:dyDescent="0.3">
      <c r="A12" t="s">
        <v>23</v>
      </c>
      <c r="C12" s="3">
        <v>45261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8CDD-8922-423F-B2D6-87AE090B2127}">
  <dimension ref="A1:M12"/>
  <sheetViews>
    <sheetView workbookViewId="0">
      <selection activeCell="D17" sqref="D17"/>
    </sheetView>
  </sheetViews>
  <sheetFormatPr defaultRowHeight="14.4" x14ac:dyDescent="0.3"/>
  <cols>
    <col min="3" max="3" width="13.21875" customWidth="1"/>
    <col min="4" max="4" width="14" customWidth="1"/>
    <col min="7" max="7" width="11.6640625" customWidth="1"/>
    <col min="8" max="8" width="11.44140625" customWidth="1"/>
    <col min="9" max="9" width="10.6640625" customWidth="1"/>
    <col min="10" max="10" width="18.6640625" customWidth="1"/>
  </cols>
  <sheetData>
    <row r="1" spans="1:13" s="1" customFormat="1" ht="30.6" x14ac:dyDescent="0.3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10</v>
      </c>
      <c r="G1" s="1" t="s">
        <v>12</v>
      </c>
      <c r="H1" s="1" t="s">
        <v>13</v>
      </c>
      <c r="I1" s="1" t="s">
        <v>14</v>
      </c>
      <c r="J1" s="1" t="s">
        <v>19</v>
      </c>
      <c r="K1" s="1" t="s">
        <v>15</v>
      </c>
      <c r="L1" s="1" t="s">
        <v>16</v>
      </c>
    </row>
    <row r="2" spans="1:13" s="1" customFormat="1" x14ac:dyDescent="0.3">
      <c r="B2" s="1" t="s">
        <v>2</v>
      </c>
      <c r="C2" s="1" t="s">
        <v>3</v>
      </c>
      <c r="D2" s="1" t="s">
        <v>4</v>
      </c>
      <c r="E2" s="1" t="s">
        <v>9</v>
      </c>
      <c r="F2" s="1" t="s">
        <v>11</v>
      </c>
      <c r="K2" s="1" t="s">
        <v>18</v>
      </c>
      <c r="L2" s="1" t="s">
        <v>18</v>
      </c>
    </row>
    <row r="3" spans="1:13" x14ac:dyDescent="0.3">
      <c r="A3" t="s">
        <v>1</v>
      </c>
      <c r="B3">
        <v>1000</v>
      </c>
      <c r="C3">
        <v>6.7000000000000002E-3</v>
      </c>
      <c r="D3">
        <f>IF(C3&gt;0.0132,410*C3-5.42)/100</f>
        <v>0</v>
      </c>
      <c r="E3">
        <v>1500</v>
      </c>
      <c r="F3">
        <f>C3*E3</f>
        <v>10.050000000000001</v>
      </c>
      <c r="G3">
        <v>0.8</v>
      </c>
      <c r="H3">
        <v>0.3</v>
      </c>
      <c r="I3">
        <v>0.2</v>
      </c>
      <c r="J3" t="str">
        <f>IF(OR((1-(G3+H3+I3)&lt;0),((1-(G3+H3+I3))&gt;1)),"Out of valid range",(1-(G3+H3+I3)))</f>
        <v>Out of valid range</v>
      </c>
      <c r="K3">
        <f>IF(D3=0,0,B3*F3*J3*D3)</f>
        <v>0</v>
      </c>
      <c r="L3">
        <f>K3*17/14</f>
        <v>0</v>
      </c>
    </row>
    <row r="4" spans="1:13" x14ac:dyDescent="0.3">
      <c r="A4" t="s">
        <v>17</v>
      </c>
      <c r="B4">
        <v>1000</v>
      </c>
      <c r="C4">
        <v>0.04</v>
      </c>
      <c r="D4">
        <f>IF(C4&gt;0.0132,410*C4-5.42)/100</f>
        <v>0.10979999999999998</v>
      </c>
      <c r="E4">
        <v>1500</v>
      </c>
      <c r="F4">
        <f>C4*E4</f>
        <v>60</v>
      </c>
      <c r="G4">
        <v>0.8</v>
      </c>
      <c r="H4">
        <v>0</v>
      </c>
      <c r="I4">
        <v>0</v>
      </c>
      <c r="J4">
        <f t="shared" ref="J4:J8" si="0">IF(OR((1-(G4+H4+I4)&lt;0),((1-(G4+H4+I4))&gt;1)),"Out of valid range",(1-(G4+H4+I4)))</f>
        <v>0.19999999999999996</v>
      </c>
      <c r="K4">
        <f t="shared" ref="K4:K8" si="1">IF(D4=0,0,B4*F4*J4*D4)</f>
        <v>1317.5999999999997</v>
      </c>
      <c r="L4" s="2">
        <f>K4*17/14</f>
        <v>1599.9428571428566</v>
      </c>
    </row>
    <row r="5" spans="1:13" x14ac:dyDescent="0.3">
      <c r="A5" t="s">
        <v>17</v>
      </c>
      <c r="B5">
        <v>1000</v>
      </c>
      <c r="C5">
        <v>0.04</v>
      </c>
      <c r="D5">
        <f t="shared" ref="D5:D8" si="2">IF(C5&gt;0.0132,410*C5-5.42)/100</f>
        <v>0.10979999999999998</v>
      </c>
      <c r="E5">
        <v>1500</v>
      </c>
      <c r="F5">
        <f t="shared" ref="F5:F6" si="3">C5*E5</f>
        <v>60</v>
      </c>
      <c r="G5">
        <v>0.3</v>
      </c>
      <c r="H5">
        <v>0.2</v>
      </c>
      <c r="I5">
        <v>0.1</v>
      </c>
      <c r="J5">
        <f t="shared" si="0"/>
        <v>0.4</v>
      </c>
      <c r="K5">
        <f t="shared" si="1"/>
        <v>2635.1999999999994</v>
      </c>
      <c r="L5" s="2">
        <f t="shared" ref="L5:L8" si="4">K5*17/14</f>
        <v>3199.8857142857132</v>
      </c>
    </row>
    <row r="6" spans="1:13" x14ac:dyDescent="0.3">
      <c r="A6" t="s">
        <v>17</v>
      </c>
      <c r="B6">
        <v>1000</v>
      </c>
      <c r="C6">
        <v>0.04</v>
      </c>
      <c r="D6">
        <f t="shared" si="2"/>
        <v>0.10979999999999998</v>
      </c>
      <c r="E6">
        <v>1500</v>
      </c>
      <c r="F6">
        <f t="shared" si="3"/>
        <v>60</v>
      </c>
      <c r="G6">
        <v>0</v>
      </c>
      <c r="H6">
        <v>0.5</v>
      </c>
      <c r="I6">
        <v>0</v>
      </c>
      <c r="J6">
        <f t="shared" si="0"/>
        <v>0.5</v>
      </c>
      <c r="K6">
        <f t="shared" si="1"/>
        <v>3293.9999999999995</v>
      </c>
      <c r="L6" s="2">
        <f t="shared" si="4"/>
        <v>3999.8571428571422</v>
      </c>
    </row>
    <row r="7" spans="1:13" x14ac:dyDescent="0.3">
      <c r="A7" t="s">
        <v>17</v>
      </c>
      <c r="B7">
        <v>1000</v>
      </c>
      <c r="C7">
        <v>0.04</v>
      </c>
      <c r="D7">
        <f>IF(C7&gt;0.0132,410*C7-5.42)/100</f>
        <v>0.10979999999999998</v>
      </c>
      <c r="E7">
        <v>1500</v>
      </c>
      <c r="F7">
        <f>C7*E7</f>
        <v>60</v>
      </c>
      <c r="G7">
        <v>0</v>
      </c>
      <c r="H7">
        <v>0</v>
      </c>
      <c r="I7">
        <v>0.7</v>
      </c>
      <c r="J7">
        <f t="shared" si="0"/>
        <v>0.30000000000000004</v>
      </c>
      <c r="K7">
        <f t="shared" si="1"/>
        <v>1976.4</v>
      </c>
      <c r="L7" s="2">
        <f>K7*17/14</f>
        <v>2399.9142857142861</v>
      </c>
    </row>
    <row r="8" spans="1:13" x14ac:dyDescent="0.3">
      <c r="A8" t="s">
        <v>17</v>
      </c>
      <c r="B8">
        <v>1000</v>
      </c>
      <c r="C8">
        <v>0.04</v>
      </c>
      <c r="D8">
        <f t="shared" si="2"/>
        <v>0.10979999999999998</v>
      </c>
      <c r="E8">
        <v>1500</v>
      </c>
      <c r="F8">
        <f t="shared" ref="F8" si="5">C8*E8</f>
        <v>60</v>
      </c>
      <c r="G8">
        <v>0</v>
      </c>
      <c r="H8">
        <v>0</v>
      </c>
      <c r="I8">
        <v>0</v>
      </c>
      <c r="J8">
        <f t="shared" si="0"/>
        <v>1</v>
      </c>
      <c r="K8">
        <f t="shared" si="1"/>
        <v>6587.9999999999991</v>
      </c>
      <c r="L8" s="2">
        <f t="shared" si="4"/>
        <v>7999.7142857142844</v>
      </c>
    </row>
    <row r="9" spans="1:13" x14ac:dyDescent="0.3">
      <c r="L9" s="2"/>
    </row>
    <row r="10" spans="1:13" x14ac:dyDescent="0.3">
      <c r="L10" s="2">
        <f>SUM(L3:L8)</f>
        <v>19199.314285714281</v>
      </c>
      <c r="M10" t="s">
        <v>20</v>
      </c>
    </row>
    <row r="11" spans="1:13" x14ac:dyDescent="0.3">
      <c r="L11" s="2"/>
    </row>
    <row r="12" spans="1:13" x14ac:dyDescent="0.3">
      <c r="L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Calculation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John Hutchings</dc:creator>
  <cp:lastModifiedBy>Nicholas John Hutchings</cp:lastModifiedBy>
  <dcterms:created xsi:type="dcterms:W3CDTF">2023-12-02T07:55:09Z</dcterms:created>
  <dcterms:modified xsi:type="dcterms:W3CDTF">2023-12-04T20:20:48Z</dcterms:modified>
</cp:coreProperties>
</file>